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CMacG\Desktop\Online Order Sheets\"/>
    </mc:Choice>
  </mc:AlternateContent>
  <xr:revisionPtr revIDLastSave="0" documentId="13_ncr:1_{BA9AA8A3-4FB1-406D-B5FE-677E7E6D59FB}" xr6:coauthVersionLast="45" xr6:coauthVersionMax="45" xr10:uidLastSave="{00000000-0000-0000-0000-000000000000}"/>
  <bookViews>
    <workbookView xWindow="-110" yWindow="-110" windowWidth="19420" windowHeight="10420" xr2:uid="{65A16318-925C-4AB6-9357-6B2170FB1C41}"/>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2" i="2" l="1"/>
  <c r="I112" i="2" s="1"/>
  <c r="D142" i="2"/>
  <c r="D121" i="2" l="1"/>
  <c r="I121" i="2" s="1"/>
  <c r="D89" i="2"/>
  <c r="I89" i="2" s="1"/>
  <c r="D81" i="2"/>
  <c r="I81" i="2" s="1"/>
  <c r="D85" i="2"/>
  <c r="I85" i="2" s="1"/>
  <c r="D70" i="2"/>
  <c r="I70" i="2" s="1"/>
  <c r="D102" i="2"/>
  <c r="I102" i="2" s="1"/>
  <c r="D117" i="2"/>
  <c r="I117" i="2" s="1"/>
  <c r="D122" i="2"/>
  <c r="I122" i="2" s="1"/>
  <c r="D79" i="2"/>
  <c r="I79" i="2" s="1"/>
  <c r="D78" i="2"/>
  <c r="I78" i="2" s="1"/>
  <c r="D148" i="2"/>
  <c r="I148" i="2" s="1"/>
  <c r="D133" i="2"/>
  <c r="I133" i="2" s="1"/>
  <c r="D132" i="2"/>
  <c r="I132" i="2" s="1"/>
  <c r="I134" i="2" l="1"/>
  <c r="D98" i="2"/>
  <c r="I98" i="2" s="1"/>
  <c r="D99" i="2"/>
  <c r="I99" i="2" s="1"/>
  <c r="D100" i="2"/>
  <c r="I100" i="2" s="1"/>
  <c r="D91" i="2"/>
  <c r="I91" i="2" s="1"/>
  <c r="D141" i="2"/>
  <c r="I141" i="2" s="1"/>
  <c r="I142" i="2"/>
  <c r="D146" i="2"/>
  <c r="I146" i="2" s="1"/>
  <c r="D143" i="2"/>
  <c r="I143" i="2" s="1"/>
  <c r="D144" i="2"/>
  <c r="I144" i="2" s="1"/>
  <c r="D145" i="2"/>
  <c r="I145" i="2" s="1"/>
  <c r="D140" i="2"/>
  <c r="I140" i="2" s="1"/>
  <c r="D147" i="2"/>
  <c r="I147" i="2" s="1"/>
  <c r="D130" i="2"/>
  <c r="I130" i="2" s="1"/>
  <c r="D131" i="2"/>
  <c r="I131" i="2" s="1"/>
  <c r="I150" i="2" l="1"/>
  <c r="I136" i="2"/>
  <c r="D124" i="2"/>
  <c r="I124" i="2" s="1"/>
  <c r="D123" i="2"/>
  <c r="I123" i="2" s="1"/>
  <c r="D118" i="2"/>
  <c r="I118" i="2" s="1"/>
  <c r="D111" i="2"/>
  <c r="I111" i="2" s="1"/>
  <c r="D101" i="2"/>
  <c r="I101" i="2" s="1"/>
  <c r="D115" i="2"/>
  <c r="I115" i="2" s="1"/>
  <c r="D113" i="2"/>
  <c r="I113" i="2" s="1"/>
  <c r="D114" i="2"/>
  <c r="I114" i="2" s="1"/>
  <c r="D116" i="2"/>
  <c r="I116" i="2" s="1"/>
  <c r="D88" i="2"/>
  <c r="I88" i="2" s="1"/>
  <c r="D75" i="2"/>
  <c r="I75" i="2" s="1"/>
  <c r="D77" i="2"/>
  <c r="I77" i="2" s="1"/>
  <c r="D69" i="2"/>
  <c r="I69" i="2" s="1"/>
  <c r="D84" i="2"/>
  <c r="I84" i="2" s="1"/>
  <c r="D82" i="2"/>
  <c r="I82" i="2" s="1"/>
  <c r="D72" i="2"/>
  <c r="I72" i="2" s="1"/>
  <c r="D71" i="2"/>
  <c r="I71" i="2" s="1"/>
  <c r="D76" i="2"/>
  <c r="I76" i="2" s="1"/>
  <c r="D83" i="2"/>
  <c r="I83" i="2" s="1"/>
  <c r="D80" i="2"/>
  <c r="I80" i="2" s="1"/>
  <c r="D68" i="2"/>
  <c r="I68" i="2" s="1"/>
  <c r="D90" i="2"/>
  <c r="I90" i="2" s="1"/>
  <c r="D67" i="2"/>
  <c r="I67" i="2" s="1"/>
  <c r="D66" i="2"/>
  <c r="I66" i="2" s="1"/>
  <c r="I93" i="2" l="1"/>
  <c r="I126" i="2"/>
  <c r="I151" i="2" s="1"/>
</calcChain>
</file>

<file path=xl/sharedStrings.xml><?xml version="1.0" encoding="utf-8"?>
<sst xmlns="http://schemas.openxmlformats.org/spreadsheetml/2006/main" count="109" uniqueCount="90">
  <si>
    <t>3.5" &amp; 4" Assorted Tropicals</t>
  </si>
  <si>
    <t>Jade</t>
  </si>
  <si>
    <t>6" Tropicals</t>
  </si>
  <si>
    <t>Ficus Starlight</t>
  </si>
  <si>
    <t>Ficus Annulata</t>
  </si>
  <si>
    <t>ZZ Plant</t>
  </si>
  <si>
    <t>ZZ Zenzi</t>
  </si>
  <si>
    <t>Price</t>
  </si>
  <si>
    <t>Item Total</t>
  </si>
  <si>
    <t>Golden Pothos</t>
  </si>
  <si>
    <t>Marble Queen Pothos</t>
  </si>
  <si>
    <t>Schefflera Arboricola</t>
  </si>
  <si>
    <t>Stromanthe Triostar</t>
  </si>
  <si>
    <t>Tradescantia White Velvet</t>
  </si>
  <si>
    <t>Tradescantia Variegated</t>
  </si>
  <si>
    <t>Dwarf Banana</t>
  </si>
  <si>
    <t>ZZ</t>
  </si>
  <si>
    <t>Chinese Evergreen Silver Bay</t>
  </si>
  <si>
    <t>Snake Plant Laurentii</t>
  </si>
  <si>
    <t>Tradescantia Purple Heart</t>
  </si>
  <si>
    <t>Juniper Bonsai</t>
  </si>
  <si>
    <t>Buddist Pine</t>
  </si>
  <si>
    <t>Neon Pothos</t>
  </si>
  <si>
    <t>Snake Plant Birdsnest Green</t>
  </si>
  <si>
    <t>Snake Plant Night Owl</t>
  </si>
  <si>
    <t>Snake Plant Fernwood</t>
  </si>
  <si>
    <t xml:space="preserve">Chinese Evergreen Red Siam </t>
  </si>
  <si>
    <t>Chinese Evergreen Red Valentine</t>
  </si>
  <si>
    <t>8" Snake Plant Laurentii</t>
  </si>
  <si>
    <t>8" Snake Plant Zeylanica</t>
  </si>
  <si>
    <t>10" Majesty Palm</t>
  </si>
  <si>
    <t>8" Dracaena Marginata Branched</t>
  </si>
  <si>
    <t xml:space="preserve">10" Rubber Burgundy </t>
  </si>
  <si>
    <t>Hanging Baskets</t>
  </si>
  <si>
    <t>8" Neon Pothos</t>
  </si>
  <si>
    <t>8" Marble Queen Pothos</t>
  </si>
  <si>
    <t>10" Red Emerald Philodendron</t>
  </si>
  <si>
    <t>8" ZZ</t>
  </si>
  <si>
    <t>8" Kentiana Palm</t>
  </si>
  <si>
    <t xml:space="preserve">Aloe Vera </t>
  </si>
  <si>
    <t>Low Light - Good for Basements and Offices</t>
  </si>
  <si>
    <t>Medium Light - Good for Bright, Indirect Spaces</t>
  </si>
  <si>
    <t>High Light - Prefers some direct sun</t>
  </si>
  <si>
    <t>How to Place an Order</t>
  </si>
  <si>
    <t xml:space="preserve">8" and 10" Large Floor Plants </t>
  </si>
  <si>
    <t>Quantity</t>
  </si>
  <si>
    <t>Grafted Euphorbia Lactea</t>
  </si>
  <si>
    <t>Colourful!</t>
  </si>
  <si>
    <t>Limited</t>
  </si>
  <si>
    <t>Low Light - Basements and Offices</t>
  </si>
  <si>
    <t>First Name</t>
  </si>
  <si>
    <t>Last Name</t>
  </si>
  <si>
    <t>Email Address</t>
  </si>
  <si>
    <t>Phone Number</t>
  </si>
  <si>
    <t>Mailing Address</t>
  </si>
  <si>
    <t>Medium to Bright Light</t>
  </si>
  <si>
    <t>3.5" &amp; 4" Section Total</t>
  </si>
  <si>
    <t>6" Section Total</t>
  </si>
  <si>
    <t>Hanging Basket Section Total</t>
  </si>
  <si>
    <t>Floor Plant Section Total</t>
  </si>
  <si>
    <t>Be advised, we will update and expand our availability as we work out our new shopping method. A selection of pots will be available next week!</t>
  </si>
  <si>
    <t>Please E-transfer this amount to contact@plantguelph.com</t>
  </si>
  <si>
    <t>Order Total</t>
  </si>
  <si>
    <t>8" Golden Pothos</t>
  </si>
  <si>
    <t xml:space="preserve">8" Monstera Adansonii </t>
  </si>
  <si>
    <t xml:space="preserve">1. Fill in the form indicating what items you would like to purchase, and the quantity of these items. The prices displayed include HST. </t>
  </si>
  <si>
    <t xml:space="preserve">2. Include your Name, E-mail Address, and Mailing Address in the contact section below. After placing your first order, we will create a customer profile for you. You will receive a client ID number to use for future orders, and we will have a record of what plant babes you purchased and when, and this will help us provide ongoing support for your plant babes. All customer information that we collect is kept confidential. Please see our Privacy Policy located on Plant's website for details of how your data is used. 	 </t>
  </si>
  <si>
    <t>3. Once you have completed your order form, attach this file and e-mail to contact@plantguelph.com.</t>
  </si>
  <si>
    <t>5. Once your order arrives at the store, we will text or call to arrange pick-up or delivery. Orders less than $75 will be curbside pick-up, orders over $75 can be delivered (in Guelph only), or curbside pick-up depending on your preference.</t>
  </si>
  <si>
    <t>Please be advised that while we strive to maintain constancy, due to plants' organic nature, the quantity, colours, shapes, or sizes may vary from previous orders. We encourage you to perform a quick Google search to find pictures of plants you are unfamiliar with.</t>
  </si>
  <si>
    <t>All prices include HST.</t>
  </si>
  <si>
    <t xml:space="preserve">Plants come labelled with proper care instructions. Plants listed below are separated by light requirements for your convenience. </t>
  </si>
  <si>
    <t xml:space="preserve">Peperomia </t>
  </si>
  <si>
    <t>Snake Plant Whale Fin Variegated</t>
  </si>
  <si>
    <t>N Joy Pothos</t>
  </si>
  <si>
    <t>Spider Plant Green</t>
  </si>
  <si>
    <t>Pixie Lime</t>
  </si>
  <si>
    <t>Tradescantia Moses in the Cradle</t>
  </si>
  <si>
    <t>Tradescantia Zebrina (Classic Purple)</t>
  </si>
  <si>
    <t>Croton Petra</t>
  </si>
  <si>
    <t>Piccolo Banda</t>
  </si>
  <si>
    <t>Good for sunburns :)</t>
  </si>
  <si>
    <t>4. Send payment via e-transfer to contact@plantguelph.com. Your order total is listed on the final page. In the message of your e-transfer, you MUST include your name and contact information again. Once we have received both your order form and payment, we will deposit the funds, and you will receive an e-mailed receipt of your purchase. Please use password Plant Guelph.</t>
  </si>
  <si>
    <t>Calathea Medallion</t>
  </si>
  <si>
    <t>Low Light Continued</t>
  </si>
  <si>
    <t>10" Schefflera Amate</t>
  </si>
  <si>
    <t>Scindapsus Pictus</t>
  </si>
  <si>
    <t>6" Tradescantia Purple Heart</t>
  </si>
  <si>
    <t>July 2nd Availability</t>
  </si>
  <si>
    <t>1 In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</si>
</sst>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theme="1"/>
      <name val="Calibri"/>
      <family val="2"/>
      <scheme val="minor"/>
    </font>
    <font>
      <sz val="11"/>
      <color theme="1"/>
      <name val="Calibri"/>
      <family val="2"/>
      <scheme val="minor"/>
    </font>
    <font>
      <sz val="10"/>
      <color theme="1"/>
      <name val="Arial"/>
      <family val="2"/>
    </font>
    <font>
      <b/>
      <u/>
      <sz val="10"/>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44" fontId="2" fillId="0" borderId="0" xfId="0" applyNumberFormat="1" applyFont="1" applyProtection="1"/>
    <xf numFmtId="0" fontId="2" fillId="0" borderId="5" xfId="0" applyFont="1" applyBorder="1" applyProtection="1">
      <protection locked="0"/>
    </xf>
    <xf numFmtId="0" fontId="2" fillId="0" borderId="0" xfId="0" applyFont="1" applyProtection="1"/>
    <xf numFmtId="44" fontId="2" fillId="0" borderId="0" xfId="1" applyFont="1" applyProtection="1"/>
    <xf numFmtId="0" fontId="2" fillId="0" borderId="0" xfId="0" applyFont="1" applyAlignment="1" applyProtection="1">
      <alignment horizontal="center"/>
    </xf>
    <xf numFmtId="0" fontId="2" fillId="0" borderId="0" xfId="0" applyFont="1" applyAlignment="1" applyProtection="1">
      <alignment horizontal="left" vertical="center" indent="1"/>
    </xf>
    <xf numFmtId="0" fontId="2" fillId="0" borderId="0" xfId="0" applyFont="1" applyAlignment="1" applyProtection="1">
      <alignment horizontal="center" wrapText="1"/>
    </xf>
    <xf numFmtId="0" fontId="3" fillId="0" borderId="0" xfId="0" applyFont="1" applyProtection="1"/>
    <xf numFmtId="44" fontId="4" fillId="0" borderId="4" xfId="0" applyNumberFormat="1" applyFont="1" applyBorder="1" applyProtection="1"/>
    <xf numFmtId="0" fontId="2" fillId="0" borderId="14" xfId="0" applyFont="1" applyBorder="1" applyProtection="1">
      <protection locked="0"/>
    </xf>
    <xf numFmtId="0" fontId="2" fillId="0" borderId="15" xfId="0" applyFont="1" applyBorder="1" applyProtection="1">
      <protection locked="0"/>
    </xf>
    <xf numFmtId="0" fontId="2" fillId="2" borderId="0" xfId="0" applyFont="1" applyFill="1" applyProtection="1"/>
    <xf numFmtId="0" fontId="3" fillId="0" borderId="2" xfId="0" applyFont="1" applyBorder="1" applyProtection="1"/>
    <xf numFmtId="0" fontId="2" fillId="0" borderId="3" xfId="0" applyFont="1" applyBorder="1" applyProtection="1"/>
    <xf numFmtId="0" fontId="2" fillId="0" borderId="4" xfId="0" applyFont="1" applyBorder="1" applyProtection="1"/>
    <xf numFmtId="0" fontId="2" fillId="0" borderId="0" xfId="0" applyFont="1" applyBorder="1" applyProtection="1"/>
    <xf numFmtId="44" fontId="4" fillId="0" borderId="1" xfId="0" applyNumberFormat="1" applyFont="1" applyBorder="1" applyProtection="1"/>
    <xf numFmtId="44" fontId="4" fillId="0" borderId="0" xfId="0" applyNumberFormat="1" applyFont="1" applyBorder="1" applyProtection="1"/>
    <xf numFmtId="0" fontId="2" fillId="0" borderId="0" xfId="0" applyFont="1" applyAlignment="1" applyProtection="1">
      <alignment wrapText="1"/>
    </xf>
    <xf numFmtId="0" fontId="3" fillId="0" borderId="0" xfId="0" applyFont="1" applyAlignment="1" applyProtection="1"/>
    <xf numFmtId="0" fontId="3" fillId="0" borderId="0" xfId="0" applyFont="1" applyBorder="1" applyProtection="1"/>
    <xf numFmtId="0" fontId="2" fillId="0" borderId="0" xfId="0" applyFont="1" applyAlignment="1" applyProtection="1">
      <alignment vertical="top"/>
    </xf>
    <xf numFmtId="0" fontId="2" fillId="0" borderId="3" xfId="0" applyFont="1" applyBorder="1" applyAlignment="1" applyProtection="1">
      <alignment horizontal="left" indent="1"/>
    </xf>
    <xf numFmtId="0" fontId="2" fillId="0" borderId="3" xfId="0" applyFont="1" applyBorder="1" applyAlignment="1" applyProtection="1"/>
    <xf numFmtId="0" fontId="4" fillId="0" borderId="2" xfId="0" applyFont="1" applyBorder="1" applyProtection="1"/>
    <xf numFmtId="0" fontId="4" fillId="0" borderId="0" xfId="0" applyFont="1" applyBorder="1" applyAlignment="1" applyProtection="1">
      <alignment horizontal="center"/>
    </xf>
    <xf numFmtId="0" fontId="2" fillId="0" borderId="0" xfId="0" applyFont="1" applyAlignment="1" applyProtection="1"/>
    <xf numFmtId="0" fontId="4" fillId="0" borderId="3" xfId="0" applyFont="1" applyBorder="1" applyAlignment="1" applyProtection="1">
      <alignment horizontal="center"/>
    </xf>
    <xf numFmtId="0" fontId="2" fillId="0" borderId="0" xfId="0" applyFont="1" applyAlignment="1" applyProtection="1">
      <alignment horizontal="left" vertical="center" wrapText="1"/>
    </xf>
    <xf numFmtId="0" fontId="2" fillId="0" borderId="0" xfId="0" applyFont="1" applyAlignment="1" applyProtection="1">
      <alignment horizontal="left" wrapText="1"/>
    </xf>
    <xf numFmtId="0" fontId="2" fillId="0" borderId="0" xfId="0" applyFont="1" applyBorder="1" applyAlignment="1" applyProtection="1">
      <alignment horizontal="left" wrapText="1"/>
    </xf>
    <xf numFmtId="0" fontId="2" fillId="0" borderId="2" xfId="0" applyFont="1" applyBorder="1" applyProtection="1"/>
    <xf numFmtId="0" fontId="2" fillId="0" borderId="0" xfId="0" applyFont="1" applyBorder="1" applyProtection="1">
      <protection locked="0"/>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2" fillId="0" borderId="0" xfId="0" applyFont="1" applyAlignment="1" applyProtection="1">
      <alignment horizontal="center" vertical="top" wrapText="1"/>
    </xf>
    <xf numFmtId="0" fontId="4" fillId="0" borderId="0" xfId="0" applyFont="1" applyBorder="1" applyAlignment="1" applyProtection="1">
      <alignment horizontal="right"/>
    </xf>
    <xf numFmtId="0" fontId="4" fillId="0" borderId="3" xfId="0" applyFont="1" applyBorder="1" applyAlignment="1" applyProtection="1">
      <alignment horizontal="right"/>
    </xf>
    <xf numFmtId="0" fontId="2" fillId="0" borderId="0" xfId="0" applyFont="1" applyAlignment="1" applyProtection="1">
      <alignment horizontal="left" vertical="center" wrapText="1"/>
    </xf>
    <xf numFmtId="0" fontId="3" fillId="0" borderId="0" xfId="0" applyFont="1" applyAlignment="1" applyProtection="1">
      <alignment horizontal="center" vertical="center"/>
    </xf>
    <xf numFmtId="0" fontId="2" fillId="0" borderId="0" xfId="0" applyFont="1" applyAlignment="1" applyProtection="1">
      <alignment horizontal="left" wrapText="1"/>
    </xf>
    <xf numFmtId="0" fontId="3" fillId="0" borderId="0" xfId="0" applyFont="1" applyAlignment="1" applyProtection="1">
      <alignment horizontal="center"/>
    </xf>
    <xf numFmtId="0" fontId="2" fillId="0" borderId="2"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2" fillId="0" borderId="7"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8" xfId="0" applyFont="1" applyBorder="1" applyAlignment="1" applyProtection="1">
      <alignment wrapText="1"/>
      <protection locked="0"/>
    </xf>
    <xf numFmtId="0" fontId="2" fillId="0" borderId="9"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10" xfId="0" applyFont="1" applyBorder="1" applyAlignment="1" applyProtection="1">
      <alignment wrapText="1"/>
      <protection locked="0"/>
    </xf>
    <xf numFmtId="0" fontId="2" fillId="0" borderId="11" xfId="0" applyFont="1" applyBorder="1" applyAlignment="1" applyProtection="1">
      <alignment wrapText="1"/>
      <protection locked="0"/>
    </xf>
    <xf numFmtId="0" fontId="2" fillId="0" borderId="12" xfId="0" applyFont="1" applyBorder="1" applyAlignment="1" applyProtection="1">
      <alignment wrapText="1"/>
      <protection locked="0"/>
    </xf>
    <xf numFmtId="0" fontId="2" fillId="0" borderId="13" xfId="0" applyFont="1" applyBorder="1" applyAlignment="1" applyProtection="1">
      <alignment wrapText="1"/>
      <protection locked="0"/>
    </xf>
    <xf numFmtId="0" fontId="2" fillId="0" borderId="0" xfId="0" applyFont="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6351</xdr:rowOff>
    </xdr:from>
    <xdr:to>
      <xdr:col>2</xdr:col>
      <xdr:colOff>237358</xdr:colOff>
      <xdr:row>4</xdr:row>
      <xdr:rowOff>69923</xdr:rowOff>
    </xdr:to>
    <xdr:pic>
      <xdr:nvPicPr>
        <xdr:cNvPr id="3" name="Picture 2">
          <a:extLst>
            <a:ext uri="{FF2B5EF4-FFF2-40B4-BE49-F238E27FC236}">
              <a16:creationId xmlns:a16="http://schemas.microsoft.com/office/drawing/2014/main" id="{FAD4958A-BF41-4F4A-B7E9-0175074DBF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51"/>
          <a:ext cx="1476000" cy="620177"/>
        </a:xfrm>
        <a:prstGeom prst="rect">
          <a:avLst/>
        </a:prstGeom>
      </xdr:spPr>
    </xdr:pic>
    <xdr:clientData/>
  </xdr:twoCellAnchor>
  <xdr:twoCellAnchor editAs="oneCell">
    <xdr:from>
      <xdr:col>0</xdr:col>
      <xdr:colOff>0</xdr:colOff>
      <xdr:row>54</xdr:row>
      <xdr:rowOff>0</xdr:rowOff>
    </xdr:from>
    <xdr:to>
      <xdr:col>2</xdr:col>
      <xdr:colOff>237358</xdr:colOff>
      <xdr:row>57</xdr:row>
      <xdr:rowOff>149806</xdr:rowOff>
    </xdr:to>
    <xdr:pic>
      <xdr:nvPicPr>
        <xdr:cNvPr id="4" name="Picture 3">
          <a:extLst>
            <a:ext uri="{FF2B5EF4-FFF2-40B4-BE49-F238E27FC236}">
              <a16:creationId xmlns:a16="http://schemas.microsoft.com/office/drawing/2014/main" id="{D9179903-10B5-4792-B33A-0992C570AC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90185"/>
          <a:ext cx="1476000" cy="620177"/>
        </a:xfrm>
        <a:prstGeom prst="rect">
          <a:avLst/>
        </a:prstGeom>
      </xdr:spPr>
    </xdr:pic>
    <xdr:clientData/>
  </xdr:twoCellAnchor>
  <xdr:twoCellAnchor editAs="oneCell">
    <xdr:from>
      <xdr:col>0</xdr:col>
      <xdr:colOff>14942</xdr:colOff>
      <xdr:row>104</xdr:row>
      <xdr:rowOff>67240</xdr:rowOff>
    </xdr:from>
    <xdr:to>
      <xdr:col>2</xdr:col>
      <xdr:colOff>252300</xdr:colOff>
      <xdr:row>108</xdr:row>
      <xdr:rowOff>33159</xdr:rowOff>
    </xdr:to>
    <xdr:pic>
      <xdr:nvPicPr>
        <xdr:cNvPr id="7" name="Picture 6">
          <a:extLst>
            <a:ext uri="{FF2B5EF4-FFF2-40B4-BE49-F238E27FC236}">
              <a16:creationId xmlns:a16="http://schemas.microsoft.com/office/drawing/2014/main" id="{A99C8986-029E-43DA-A192-1012C1D77A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942" y="17092711"/>
          <a:ext cx="1477476" cy="5934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19BA-8645-415D-8D82-F51C5434AC31}">
  <dimension ref="A2:J156"/>
  <sheetViews>
    <sheetView tabSelected="1" view="pageLayout" topLeftCell="A134" zoomScale="85" zoomScaleNormal="100" zoomScalePageLayoutView="85" workbookViewId="0">
      <selection activeCell="F148" sqref="F148"/>
    </sheetView>
  </sheetViews>
  <sheetFormatPr defaultColWidth="8.7265625" defaultRowHeight="12.5" x14ac:dyDescent="0.25"/>
  <cols>
    <col min="1" max="2" width="8.7265625" style="3"/>
    <col min="3" max="3" width="12.453125" style="3" customWidth="1"/>
    <col min="4" max="5" width="8.7265625" style="3"/>
    <col min="6" max="7" width="8.7265625" style="3" customWidth="1"/>
    <col min="8" max="8" width="8.90625" style="3" customWidth="1"/>
    <col min="9" max="9" width="13.7265625" style="3" customWidth="1"/>
    <col min="10" max="10" width="8.7265625" style="3" customWidth="1"/>
    <col min="11" max="16384" width="8.7265625" style="3"/>
  </cols>
  <sheetData>
    <row r="2" spans="1:10" x14ac:dyDescent="0.25">
      <c r="A2" s="5"/>
      <c r="B2" s="5"/>
      <c r="C2" s="5"/>
      <c r="D2" s="5"/>
      <c r="E2" s="5"/>
      <c r="F2" s="5"/>
      <c r="G2" s="5"/>
      <c r="H2" s="5"/>
      <c r="I2" s="5"/>
      <c r="J2" s="5"/>
    </row>
    <row r="3" spans="1:10" ht="15.5" customHeight="1" x14ac:dyDescent="0.25"/>
    <row r="4" spans="1:10" ht="3.5" customHeight="1" x14ac:dyDescent="0.25"/>
    <row r="5" spans="1:10" ht="13" x14ac:dyDescent="0.25">
      <c r="A5" s="41" t="s">
        <v>43</v>
      </c>
      <c r="B5" s="41"/>
      <c r="C5" s="41"/>
      <c r="D5" s="41"/>
      <c r="E5" s="41"/>
      <c r="F5" s="41"/>
      <c r="G5" s="41"/>
      <c r="H5" s="41"/>
      <c r="I5" s="41"/>
      <c r="J5" s="19"/>
    </row>
    <row r="6" spans="1:10" x14ac:dyDescent="0.25">
      <c r="A6" s="6"/>
      <c r="B6" s="7"/>
      <c r="C6" s="7"/>
      <c r="D6" s="7"/>
      <c r="E6" s="7"/>
      <c r="F6" s="7"/>
      <c r="G6" s="7"/>
      <c r="H6" s="7"/>
      <c r="I6" s="7"/>
      <c r="J6" s="7"/>
    </row>
    <row r="7" spans="1:10" x14ac:dyDescent="0.25">
      <c r="A7" s="40" t="s">
        <v>65</v>
      </c>
      <c r="B7" s="40"/>
      <c r="C7" s="40"/>
      <c r="D7" s="40"/>
      <c r="E7" s="40"/>
      <c r="F7" s="40"/>
      <c r="G7" s="40"/>
      <c r="H7" s="40"/>
      <c r="I7" s="40"/>
      <c r="J7" s="7"/>
    </row>
    <row r="8" spans="1:10" x14ac:dyDescent="0.25">
      <c r="A8" s="40"/>
      <c r="B8" s="40"/>
      <c r="C8" s="40"/>
      <c r="D8" s="40"/>
      <c r="E8" s="40"/>
      <c r="F8" s="40"/>
      <c r="G8" s="40"/>
      <c r="H8" s="40"/>
      <c r="I8" s="40"/>
      <c r="J8" s="7"/>
    </row>
    <row r="9" spans="1:10" x14ac:dyDescent="0.25">
      <c r="A9" s="29"/>
      <c r="B9" s="29"/>
      <c r="C9" s="29"/>
      <c r="D9" s="29"/>
      <c r="E9" s="29"/>
      <c r="F9" s="29"/>
      <c r="G9" s="29"/>
      <c r="H9" s="29"/>
      <c r="I9" s="29"/>
      <c r="J9" s="7"/>
    </row>
    <row r="10" spans="1:10" ht="12.5" customHeight="1" x14ac:dyDescent="0.25">
      <c r="A10" s="40" t="s">
        <v>66</v>
      </c>
      <c r="B10" s="40"/>
      <c r="C10" s="40"/>
      <c r="D10" s="40"/>
      <c r="E10" s="40"/>
      <c r="F10" s="40"/>
      <c r="G10" s="40"/>
      <c r="H10" s="40"/>
      <c r="I10" s="40"/>
      <c r="J10" s="7"/>
    </row>
    <row r="11" spans="1:10" x14ac:dyDescent="0.25">
      <c r="A11" s="40"/>
      <c r="B11" s="40"/>
      <c r="C11" s="40"/>
      <c r="D11" s="40"/>
      <c r="E11" s="40"/>
      <c r="F11" s="40"/>
      <c r="G11" s="40"/>
      <c r="H11" s="40"/>
      <c r="I11" s="40"/>
      <c r="J11" s="7"/>
    </row>
    <row r="12" spans="1:10" x14ac:dyDescent="0.25">
      <c r="A12" s="40"/>
      <c r="B12" s="40"/>
      <c r="C12" s="40"/>
      <c r="D12" s="40"/>
      <c r="E12" s="40"/>
      <c r="F12" s="40"/>
      <c r="G12" s="40"/>
      <c r="H12" s="40"/>
      <c r="I12" s="40"/>
      <c r="J12" s="7"/>
    </row>
    <row r="13" spans="1:10" x14ac:dyDescent="0.25">
      <c r="A13" s="40"/>
      <c r="B13" s="40"/>
      <c r="C13" s="40"/>
      <c r="D13" s="40"/>
      <c r="E13" s="40"/>
      <c r="F13" s="40"/>
      <c r="G13" s="40"/>
      <c r="H13" s="40"/>
      <c r="I13" s="40"/>
      <c r="J13" s="7"/>
    </row>
    <row r="14" spans="1:10" x14ac:dyDescent="0.25">
      <c r="A14" s="40"/>
      <c r="B14" s="40"/>
      <c r="C14" s="40"/>
      <c r="D14" s="40"/>
      <c r="E14" s="40"/>
      <c r="F14" s="40"/>
      <c r="G14" s="40"/>
      <c r="H14" s="40"/>
      <c r="I14" s="40"/>
      <c r="J14" s="7"/>
    </row>
    <row r="15" spans="1:10" x14ac:dyDescent="0.25">
      <c r="A15" s="40"/>
      <c r="B15" s="40"/>
      <c r="C15" s="40"/>
      <c r="D15" s="40"/>
      <c r="E15" s="40"/>
      <c r="F15" s="40"/>
      <c r="G15" s="40"/>
      <c r="H15" s="40"/>
      <c r="I15" s="40"/>
      <c r="J15" s="7"/>
    </row>
    <row r="16" spans="1:10" x14ac:dyDescent="0.25">
      <c r="A16" s="29"/>
      <c r="B16" s="29"/>
      <c r="C16" s="29"/>
      <c r="D16" s="29"/>
      <c r="E16" s="29"/>
      <c r="F16" s="29"/>
      <c r="G16" s="29"/>
      <c r="H16" s="29"/>
      <c r="I16" s="29"/>
      <c r="J16" s="7"/>
    </row>
    <row r="17" spans="1:10" x14ac:dyDescent="0.25">
      <c r="A17" s="40" t="s">
        <v>67</v>
      </c>
      <c r="B17" s="40"/>
      <c r="C17" s="40"/>
      <c r="D17" s="40"/>
      <c r="E17" s="40"/>
      <c r="F17" s="40"/>
      <c r="G17" s="40"/>
      <c r="H17" s="40"/>
      <c r="I17" s="40"/>
      <c r="J17" s="7"/>
    </row>
    <row r="18" spans="1:10" ht="12.5" customHeight="1" x14ac:dyDescent="0.25">
      <c r="A18" s="40"/>
      <c r="B18" s="40"/>
      <c r="C18" s="40"/>
      <c r="D18" s="40"/>
      <c r="E18" s="40"/>
      <c r="F18" s="40"/>
      <c r="G18" s="40"/>
      <c r="H18" s="40"/>
      <c r="I18" s="40"/>
    </row>
    <row r="19" spans="1:10" x14ac:dyDescent="0.25">
      <c r="A19" s="29"/>
      <c r="B19" s="29"/>
      <c r="C19" s="29"/>
      <c r="D19" s="29"/>
      <c r="E19" s="29"/>
      <c r="F19" s="29"/>
      <c r="G19" s="29"/>
      <c r="H19" s="29"/>
      <c r="I19" s="29"/>
    </row>
    <row r="20" spans="1:10" x14ac:dyDescent="0.25">
      <c r="A20" s="40" t="s">
        <v>82</v>
      </c>
      <c r="B20" s="40"/>
      <c r="C20" s="40"/>
      <c r="D20" s="40"/>
      <c r="E20" s="40"/>
      <c r="F20" s="40"/>
      <c r="G20" s="40"/>
      <c r="H20" s="40"/>
      <c r="I20" s="40"/>
    </row>
    <row r="21" spans="1:10" x14ac:dyDescent="0.25">
      <c r="A21" s="40"/>
      <c r="B21" s="40"/>
      <c r="C21" s="40"/>
      <c r="D21" s="40"/>
      <c r="E21" s="40"/>
      <c r="F21" s="40"/>
      <c r="G21" s="40"/>
      <c r="H21" s="40"/>
      <c r="I21" s="40"/>
    </row>
    <row r="22" spans="1:10" x14ac:dyDescent="0.25">
      <c r="A22" s="40"/>
      <c r="B22" s="40"/>
      <c r="C22" s="40"/>
      <c r="D22" s="40"/>
      <c r="E22" s="40"/>
      <c r="F22" s="40"/>
      <c r="G22" s="40"/>
      <c r="H22" s="40"/>
      <c r="I22" s="40"/>
    </row>
    <row r="23" spans="1:10" x14ac:dyDescent="0.25">
      <c r="A23" s="40"/>
      <c r="B23" s="40"/>
      <c r="C23" s="40"/>
      <c r="D23" s="40"/>
      <c r="E23" s="40"/>
      <c r="F23" s="40"/>
      <c r="G23" s="40"/>
      <c r="H23" s="40"/>
      <c r="I23" s="40"/>
    </row>
    <row r="24" spans="1:10" x14ac:dyDescent="0.25">
      <c r="A24" s="29"/>
      <c r="B24" s="29"/>
      <c r="C24" s="29"/>
      <c r="D24" s="29"/>
      <c r="E24" s="29"/>
      <c r="F24" s="29"/>
      <c r="G24" s="29"/>
      <c r="H24" s="29"/>
      <c r="I24" s="29"/>
    </row>
    <row r="25" spans="1:10" x14ac:dyDescent="0.25">
      <c r="A25" s="40" t="s">
        <v>68</v>
      </c>
      <c r="B25" s="40"/>
      <c r="C25" s="40"/>
      <c r="D25" s="40"/>
      <c r="E25" s="40"/>
      <c r="F25" s="40"/>
      <c r="G25" s="40"/>
      <c r="H25" s="40"/>
      <c r="I25" s="40"/>
    </row>
    <row r="26" spans="1:10" x14ac:dyDescent="0.25">
      <c r="A26" s="40"/>
      <c r="B26" s="40"/>
      <c r="C26" s="40"/>
      <c r="D26" s="40"/>
      <c r="E26" s="40"/>
      <c r="F26" s="40"/>
      <c r="G26" s="40"/>
      <c r="H26" s="40"/>
      <c r="I26" s="40"/>
    </row>
    <row r="27" spans="1:10" x14ac:dyDescent="0.25">
      <c r="A27" s="40"/>
      <c r="B27" s="40"/>
      <c r="C27" s="40"/>
      <c r="D27" s="40"/>
      <c r="E27" s="40"/>
      <c r="F27" s="40"/>
      <c r="G27" s="40"/>
      <c r="H27" s="40"/>
      <c r="I27" s="40"/>
    </row>
    <row r="28" spans="1:10" ht="12.5" customHeight="1" x14ac:dyDescent="0.25">
      <c r="A28" s="7"/>
      <c r="B28" s="7"/>
      <c r="C28" s="7"/>
      <c r="D28" s="7"/>
      <c r="E28" s="7"/>
      <c r="F28" s="7"/>
      <c r="G28" s="7"/>
      <c r="H28" s="7"/>
      <c r="I28" s="7"/>
    </row>
    <row r="29" spans="1:10" x14ac:dyDescent="0.25">
      <c r="A29" s="42" t="s">
        <v>69</v>
      </c>
      <c r="B29" s="42"/>
      <c r="C29" s="42"/>
      <c r="D29" s="42"/>
      <c r="E29" s="42"/>
      <c r="F29" s="42"/>
      <c r="G29" s="42"/>
      <c r="H29" s="42"/>
      <c r="I29" s="42"/>
    </row>
    <row r="30" spans="1:10" x14ac:dyDescent="0.25">
      <c r="A30" s="42"/>
      <c r="B30" s="42"/>
      <c r="C30" s="42"/>
      <c r="D30" s="42"/>
      <c r="E30" s="42"/>
      <c r="F30" s="42"/>
      <c r="G30" s="42"/>
      <c r="H30" s="42"/>
      <c r="I30" s="42"/>
    </row>
    <row r="31" spans="1:10" x14ac:dyDescent="0.25">
      <c r="A31" s="42"/>
      <c r="B31" s="42"/>
      <c r="C31" s="42"/>
      <c r="D31" s="42"/>
      <c r="E31" s="42"/>
      <c r="F31" s="42"/>
      <c r="G31" s="42"/>
      <c r="H31" s="42"/>
      <c r="I31" s="42"/>
    </row>
    <row r="32" spans="1:10" ht="12.5" customHeight="1" x14ac:dyDescent="0.25">
      <c r="A32" s="7"/>
      <c r="B32" s="7"/>
      <c r="C32" s="7"/>
      <c r="D32" s="7"/>
      <c r="E32" s="7"/>
      <c r="F32" s="7"/>
      <c r="G32" s="7"/>
      <c r="H32" s="7"/>
      <c r="I32" s="7"/>
    </row>
    <row r="33" spans="1:9" x14ac:dyDescent="0.25">
      <c r="A33" s="42" t="s">
        <v>70</v>
      </c>
      <c r="B33" s="42"/>
      <c r="C33" s="42"/>
      <c r="D33" s="42"/>
      <c r="E33" s="42"/>
      <c r="F33" s="42"/>
      <c r="G33" s="42"/>
      <c r="H33" s="42"/>
      <c r="I33" s="42"/>
    </row>
    <row r="34" spans="1:9" x14ac:dyDescent="0.25">
      <c r="A34" s="30"/>
      <c r="B34" s="30"/>
      <c r="C34" s="30"/>
      <c r="D34" s="30"/>
      <c r="E34" s="30"/>
      <c r="F34" s="30"/>
      <c r="G34" s="30"/>
      <c r="H34" s="30"/>
      <c r="I34" s="30"/>
    </row>
    <row r="35" spans="1:9" x14ac:dyDescent="0.25">
      <c r="A35" s="42" t="s">
        <v>71</v>
      </c>
      <c r="B35" s="42"/>
      <c r="C35" s="42"/>
      <c r="D35" s="42"/>
      <c r="E35" s="42"/>
      <c r="F35" s="42"/>
      <c r="G35" s="42"/>
      <c r="H35" s="42"/>
      <c r="I35" s="42"/>
    </row>
    <row r="36" spans="1:9" x14ac:dyDescent="0.25">
      <c r="A36" s="42"/>
      <c r="B36" s="42"/>
      <c r="C36" s="42"/>
      <c r="D36" s="42"/>
      <c r="E36" s="42"/>
      <c r="F36" s="42"/>
      <c r="G36" s="42"/>
      <c r="H36" s="42"/>
      <c r="I36" s="42"/>
    </row>
    <row r="37" spans="1:9" x14ac:dyDescent="0.25">
      <c r="A37" s="7"/>
      <c r="B37" s="7"/>
      <c r="C37" s="7"/>
      <c r="D37" s="7"/>
      <c r="E37" s="7"/>
      <c r="F37" s="7"/>
      <c r="G37" s="7"/>
      <c r="H37" s="7"/>
      <c r="I37" s="7"/>
    </row>
    <row r="38" spans="1:9" x14ac:dyDescent="0.25">
      <c r="A38" s="7"/>
      <c r="B38" s="7"/>
      <c r="C38" s="7"/>
      <c r="D38" s="7"/>
      <c r="E38" s="7"/>
      <c r="F38" s="7"/>
      <c r="G38" s="7"/>
      <c r="H38" s="7"/>
      <c r="I38" s="7"/>
    </row>
    <row r="39" spans="1:9" ht="11" customHeight="1" thickBot="1" x14ac:dyDescent="0.3">
      <c r="A39" s="56" t="s">
        <v>50</v>
      </c>
      <c r="B39" s="56"/>
      <c r="D39" s="7"/>
      <c r="E39" s="42" t="s">
        <v>51</v>
      </c>
      <c r="F39" s="42"/>
      <c r="G39" s="7"/>
      <c r="H39" s="7"/>
      <c r="I39" s="7"/>
    </row>
    <row r="40" spans="1:9" ht="15" customHeight="1" thickBot="1" x14ac:dyDescent="0.3">
      <c r="A40" s="44"/>
      <c r="B40" s="45"/>
      <c r="C40" s="45"/>
      <c r="D40" s="46"/>
      <c r="E40" s="44"/>
      <c r="F40" s="45"/>
      <c r="G40" s="45"/>
      <c r="H40" s="45"/>
      <c r="I40" s="46"/>
    </row>
    <row r="41" spans="1:9" x14ac:dyDescent="0.25">
      <c r="A41" s="7"/>
      <c r="B41" s="7"/>
      <c r="C41" s="7"/>
      <c r="D41" s="7"/>
      <c r="E41" s="7"/>
      <c r="F41" s="7"/>
      <c r="G41" s="7"/>
      <c r="H41" s="7"/>
      <c r="I41" s="7"/>
    </row>
    <row r="42" spans="1:9" ht="13" thickBot="1" x14ac:dyDescent="0.3">
      <c r="A42" s="42" t="s">
        <v>52</v>
      </c>
      <c r="B42" s="42"/>
      <c r="C42" s="7"/>
      <c r="D42" s="7"/>
      <c r="G42" s="7"/>
      <c r="H42" s="7"/>
      <c r="I42" s="7"/>
    </row>
    <row r="43" spans="1:9" ht="13" thickBot="1" x14ac:dyDescent="0.3">
      <c r="A43" s="44"/>
      <c r="B43" s="45"/>
      <c r="C43" s="45"/>
      <c r="D43" s="45"/>
      <c r="E43" s="45"/>
      <c r="F43" s="45"/>
      <c r="G43" s="45"/>
      <c r="H43" s="45"/>
      <c r="I43" s="46"/>
    </row>
    <row r="44" spans="1:9" x14ac:dyDescent="0.25">
      <c r="A44" s="7"/>
      <c r="B44" s="7"/>
      <c r="C44" s="7"/>
      <c r="D44" s="7"/>
      <c r="E44" s="7"/>
      <c r="F44" s="7"/>
      <c r="G44" s="7"/>
      <c r="H44" s="7"/>
      <c r="I44" s="7"/>
    </row>
    <row r="45" spans="1:9" ht="13" thickBot="1" x14ac:dyDescent="0.3">
      <c r="A45" s="42" t="s">
        <v>53</v>
      </c>
      <c r="B45" s="42"/>
      <c r="C45" s="7"/>
      <c r="D45" s="7"/>
      <c r="E45" s="7"/>
      <c r="F45" s="7"/>
      <c r="G45" s="7"/>
      <c r="H45" s="7"/>
      <c r="I45" s="7"/>
    </row>
    <row r="46" spans="1:9" ht="15" customHeight="1" thickBot="1" x14ac:dyDescent="0.3">
      <c r="A46" s="44"/>
      <c r="B46" s="45"/>
      <c r="C46" s="46"/>
      <c r="D46" s="7"/>
      <c r="E46" s="7"/>
      <c r="F46" s="7"/>
      <c r="G46" s="7"/>
      <c r="H46" s="7"/>
      <c r="I46" s="7"/>
    </row>
    <row r="47" spans="1:9" x14ac:dyDescent="0.25">
      <c r="A47" s="7"/>
      <c r="B47" s="7"/>
      <c r="C47" s="7"/>
      <c r="D47" s="7"/>
      <c r="E47" s="7"/>
      <c r="F47" s="7"/>
      <c r="G47" s="7"/>
      <c r="H47" s="7"/>
      <c r="I47" s="7"/>
    </row>
    <row r="48" spans="1:9" ht="13" thickBot="1" x14ac:dyDescent="0.3">
      <c r="A48" s="42" t="s">
        <v>54</v>
      </c>
      <c r="B48" s="42"/>
      <c r="C48" s="42"/>
      <c r="D48" s="7"/>
      <c r="E48" s="7"/>
      <c r="F48" s="7"/>
      <c r="G48" s="7"/>
      <c r="H48" s="7"/>
      <c r="I48" s="7"/>
    </row>
    <row r="49" spans="1:10" x14ac:dyDescent="0.25">
      <c r="A49" s="47"/>
      <c r="B49" s="48"/>
      <c r="C49" s="48"/>
      <c r="D49" s="48"/>
      <c r="E49" s="48"/>
      <c r="F49" s="48"/>
      <c r="G49" s="48"/>
      <c r="H49" s="48"/>
      <c r="I49" s="49"/>
    </row>
    <row r="50" spans="1:10" x14ac:dyDescent="0.25">
      <c r="A50" s="50"/>
      <c r="B50" s="51"/>
      <c r="C50" s="51"/>
      <c r="D50" s="51"/>
      <c r="E50" s="51"/>
      <c r="F50" s="51"/>
      <c r="G50" s="51"/>
      <c r="H50" s="51"/>
      <c r="I50" s="52"/>
    </row>
    <row r="51" spans="1:10" ht="13" thickBot="1" x14ac:dyDescent="0.3">
      <c r="A51" s="53"/>
      <c r="B51" s="54"/>
      <c r="C51" s="54"/>
      <c r="D51" s="54"/>
      <c r="E51" s="54"/>
      <c r="F51" s="54"/>
      <c r="G51" s="54"/>
      <c r="H51" s="54"/>
      <c r="I51" s="55"/>
    </row>
    <row r="52" spans="1:10" x14ac:dyDescent="0.25">
      <c r="A52" s="31"/>
      <c r="B52" s="31"/>
      <c r="C52" s="31"/>
      <c r="D52" s="31"/>
      <c r="E52" s="31"/>
      <c r="F52" s="31"/>
      <c r="G52" s="31"/>
      <c r="H52" s="31"/>
      <c r="I52" s="31"/>
    </row>
    <row r="53" spans="1:10" x14ac:dyDescent="0.25">
      <c r="A53" s="31"/>
      <c r="B53" s="31"/>
      <c r="C53" s="31"/>
      <c r="D53" s="31"/>
      <c r="E53" s="31"/>
      <c r="F53" s="31"/>
      <c r="G53" s="31"/>
      <c r="H53" s="31"/>
      <c r="I53" s="31"/>
    </row>
    <row r="54" spans="1:10" x14ac:dyDescent="0.25">
      <c r="A54" s="31"/>
      <c r="B54" s="31"/>
      <c r="C54" s="31"/>
      <c r="D54" s="31"/>
      <c r="E54" s="31"/>
      <c r="F54" s="31"/>
      <c r="G54" s="31"/>
      <c r="H54" s="31"/>
      <c r="I54" s="31"/>
    </row>
    <row r="55" spans="1:10" x14ac:dyDescent="0.25">
      <c r="A55" s="31"/>
      <c r="B55" s="31"/>
      <c r="C55" s="31"/>
      <c r="D55" s="31"/>
      <c r="E55" s="31"/>
      <c r="F55" s="31"/>
      <c r="G55" s="31"/>
      <c r="H55" s="31"/>
      <c r="I55" s="31"/>
    </row>
    <row r="56" spans="1:10" x14ac:dyDescent="0.25">
      <c r="A56" s="31"/>
      <c r="B56" s="31"/>
      <c r="C56" s="31"/>
      <c r="D56" s="31"/>
      <c r="E56" s="31"/>
      <c r="F56" s="31"/>
      <c r="G56" s="31"/>
      <c r="H56" s="31"/>
      <c r="I56" s="31"/>
    </row>
    <row r="57" spans="1:10" x14ac:dyDescent="0.25">
      <c r="A57" s="31"/>
      <c r="B57" s="31"/>
      <c r="C57" s="31"/>
      <c r="D57" s="31"/>
      <c r="E57" s="31"/>
      <c r="F57" s="31"/>
      <c r="G57" s="31"/>
      <c r="H57" s="31"/>
      <c r="I57" s="31"/>
    </row>
    <row r="58" spans="1:10" x14ac:dyDescent="0.25">
      <c r="A58" s="31"/>
      <c r="B58" s="31"/>
      <c r="C58" s="31"/>
      <c r="D58" s="31"/>
      <c r="E58" s="31"/>
      <c r="F58" s="31"/>
      <c r="G58" s="31"/>
      <c r="H58" s="31"/>
      <c r="I58" s="31"/>
    </row>
    <row r="59" spans="1:10" ht="13" x14ac:dyDescent="0.3">
      <c r="A59" s="43" t="s">
        <v>88</v>
      </c>
      <c r="B59" s="43"/>
      <c r="C59" s="43"/>
      <c r="D59" s="43"/>
      <c r="E59" s="43"/>
      <c r="F59" s="43"/>
      <c r="G59" s="43"/>
      <c r="H59" s="43"/>
      <c r="I59" s="43"/>
      <c r="J59" s="20"/>
    </row>
    <row r="60" spans="1:10" s="20" customFormat="1" ht="13" customHeight="1" x14ac:dyDescent="0.3">
      <c r="A60" s="37" t="s">
        <v>60</v>
      </c>
      <c r="B60" s="37"/>
      <c r="C60" s="37"/>
      <c r="D60" s="37"/>
      <c r="E60" s="37"/>
      <c r="F60" s="37"/>
      <c r="G60" s="37"/>
      <c r="H60" s="37"/>
      <c r="I60" s="37"/>
    </row>
    <row r="61" spans="1:10" x14ac:dyDescent="0.25">
      <c r="A61" s="37"/>
      <c r="B61" s="37"/>
      <c r="C61" s="37"/>
      <c r="D61" s="37"/>
      <c r="E61" s="37"/>
      <c r="F61" s="37"/>
      <c r="G61" s="37"/>
      <c r="H61" s="37"/>
      <c r="I61" s="37"/>
    </row>
    <row r="62" spans="1:10" ht="13" thickBot="1" x14ac:dyDescent="0.3"/>
    <row r="63" spans="1:10" ht="13.5" thickBot="1" x14ac:dyDescent="0.35">
      <c r="A63" s="13" t="s">
        <v>0</v>
      </c>
      <c r="B63" s="14"/>
      <c r="C63" s="14"/>
      <c r="D63" s="14" t="s">
        <v>7</v>
      </c>
      <c r="E63" s="14"/>
      <c r="F63" s="14"/>
      <c r="G63" s="14"/>
      <c r="H63" s="14" t="s">
        <v>45</v>
      </c>
      <c r="I63" s="15" t="s">
        <v>8</v>
      </c>
    </row>
    <row r="65" spans="1:9" ht="13" x14ac:dyDescent="0.3">
      <c r="A65" s="8" t="s">
        <v>40</v>
      </c>
    </row>
    <row r="66" spans="1:9" x14ac:dyDescent="0.25">
      <c r="A66" s="3" t="s">
        <v>9</v>
      </c>
      <c r="D66" s="4">
        <f>10*1.13</f>
        <v>11.299999999999999</v>
      </c>
      <c r="F66" s="4"/>
      <c r="H66" s="2"/>
      <c r="I66" s="1">
        <f t="shared" ref="I66:I72" si="0">H66*D66</f>
        <v>0</v>
      </c>
    </row>
    <row r="67" spans="1:9" x14ac:dyDescent="0.25">
      <c r="A67" s="3" t="s">
        <v>10</v>
      </c>
      <c r="D67" s="4">
        <f>10*1.13</f>
        <v>11.299999999999999</v>
      </c>
      <c r="H67" s="2"/>
      <c r="I67" s="1">
        <f t="shared" si="0"/>
        <v>0</v>
      </c>
    </row>
    <row r="68" spans="1:9" x14ac:dyDescent="0.25">
      <c r="A68" s="3" t="s">
        <v>11</v>
      </c>
      <c r="D68" s="4">
        <f>10*1.13</f>
        <v>11.299999999999999</v>
      </c>
      <c r="H68" s="2"/>
      <c r="I68" s="1">
        <f t="shared" si="0"/>
        <v>0</v>
      </c>
    </row>
    <row r="69" spans="1:9" x14ac:dyDescent="0.25">
      <c r="A69" s="3" t="s">
        <v>18</v>
      </c>
      <c r="D69" s="4">
        <f>12*1.13</f>
        <v>13.559999999999999</v>
      </c>
      <c r="H69" s="2"/>
      <c r="I69" s="1">
        <f>H69*D69</f>
        <v>0</v>
      </c>
    </row>
    <row r="70" spans="1:9" x14ac:dyDescent="0.25">
      <c r="A70" s="3" t="s">
        <v>75</v>
      </c>
      <c r="D70" s="4">
        <f>6*1.13</f>
        <v>6.7799999999999994</v>
      </c>
      <c r="H70" s="2"/>
      <c r="I70" s="1">
        <f>H70*D70</f>
        <v>0</v>
      </c>
    </row>
    <row r="71" spans="1:9" x14ac:dyDescent="0.25">
      <c r="A71" s="3" t="s">
        <v>6</v>
      </c>
      <c r="D71" s="4">
        <f>18*1.13</f>
        <v>20.339999999999996</v>
      </c>
      <c r="H71" s="2"/>
      <c r="I71" s="1">
        <f t="shared" si="0"/>
        <v>0</v>
      </c>
    </row>
    <row r="72" spans="1:9" x14ac:dyDescent="0.25">
      <c r="A72" s="3" t="s">
        <v>16</v>
      </c>
      <c r="D72" s="4">
        <f>15*1.13</f>
        <v>16.95</v>
      </c>
      <c r="F72" s="3" t="s">
        <v>89</v>
      </c>
      <c r="H72" s="2"/>
      <c r="I72" s="1">
        <f t="shared" si="0"/>
        <v>0</v>
      </c>
    </row>
    <row r="74" spans="1:9" ht="13" x14ac:dyDescent="0.3">
      <c r="A74" s="8" t="s">
        <v>41</v>
      </c>
    </row>
    <row r="75" spans="1:9" x14ac:dyDescent="0.25">
      <c r="A75" s="3" t="s">
        <v>21</v>
      </c>
      <c r="D75" s="4">
        <f>12*1.13</f>
        <v>13.559999999999999</v>
      </c>
      <c r="H75" s="2"/>
      <c r="I75" s="1">
        <f>H75*D75</f>
        <v>0</v>
      </c>
    </row>
    <row r="76" spans="1:9" x14ac:dyDescent="0.25">
      <c r="A76" s="3" t="s">
        <v>15</v>
      </c>
      <c r="D76" s="4">
        <f>10*1.13</f>
        <v>11.299999999999999</v>
      </c>
      <c r="H76" s="2"/>
      <c r="I76" s="1">
        <f t="shared" ref="I76:I85" si="1">H76*D76</f>
        <v>0</v>
      </c>
    </row>
    <row r="77" spans="1:9" x14ac:dyDescent="0.25">
      <c r="A77" s="3" t="s">
        <v>20</v>
      </c>
      <c r="D77" s="4">
        <f>15*1.13</f>
        <v>16.95</v>
      </c>
      <c r="H77" s="2"/>
      <c r="I77" s="1">
        <f t="shared" si="1"/>
        <v>0</v>
      </c>
    </row>
    <row r="78" spans="1:9" x14ac:dyDescent="0.25">
      <c r="A78" s="12" t="s">
        <v>72</v>
      </c>
      <c r="B78" s="3" t="s">
        <v>76</v>
      </c>
      <c r="D78" s="4">
        <f>12*1.13</f>
        <v>13.559999999999999</v>
      </c>
      <c r="H78" s="2"/>
      <c r="I78" s="1">
        <f t="shared" si="1"/>
        <v>0</v>
      </c>
    </row>
    <row r="79" spans="1:9" x14ac:dyDescent="0.25">
      <c r="A79" s="12" t="s">
        <v>72</v>
      </c>
      <c r="B79" s="3" t="s">
        <v>80</v>
      </c>
      <c r="D79" s="4">
        <f t="shared" ref="D79" si="2">12*1.13</f>
        <v>13.559999999999999</v>
      </c>
      <c r="H79" s="2"/>
      <c r="I79" s="1">
        <f t="shared" si="1"/>
        <v>0</v>
      </c>
    </row>
    <row r="80" spans="1:9" x14ac:dyDescent="0.25">
      <c r="A80" s="3" t="s">
        <v>12</v>
      </c>
      <c r="D80" s="4">
        <f>16*1.13</f>
        <v>18.079999999999998</v>
      </c>
      <c r="F80" s="3" t="s">
        <v>89</v>
      </c>
      <c r="H80" s="2"/>
      <c r="I80" s="1">
        <f t="shared" si="1"/>
        <v>0</v>
      </c>
    </row>
    <row r="81" spans="1:9" x14ac:dyDescent="0.25">
      <c r="A81" s="3" t="s">
        <v>77</v>
      </c>
      <c r="D81" s="4">
        <f>10*1.13</f>
        <v>11.299999999999999</v>
      </c>
      <c r="H81" s="2"/>
      <c r="I81" s="1">
        <f t="shared" si="1"/>
        <v>0</v>
      </c>
    </row>
    <row r="82" spans="1:9" x14ac:dyDescent="0.25">
      <c r="A82" s="3" t="s">
        <v>19</v>
      </c>
      <c r="D82" s="4">
        <f>10*1.13</f>
        <v>11.299999999999999</v>
      </c>
      <c r="H82" s="2"/>
      <c r="I82" s="1">
        <f t="shared" si="1"/>
        <v>0</v>
      </c>
    </row>
    <row r="83" spans="1:9" x14ac:dyDescent="0.25">
      <c r="A83" s="3" t="s">
        <v>13</v>
      </c>
      <c r="D83" s="4">
        <f>10*1.13</f>
        <v>11.299999999999999</v>
      </c>
      <c r="H83" s="2"/>
      <c r="I83" s="1">
        <f t="shared" si="1"/>
        <v>0</v>
      </c>
    </row>
    <row r="84" spans="1:9" x14ac:dyDescent="0.25">
      <c r="A84" s="3" t="s">
        <v>14</v>
      </c>
      <c r="D84" s="4">
        <f>10*1.13</f>
        <v>11.299999999999999</v>
      </c>
      <c r="H84" s="2"/>
      <c r="I84" s="1">
        <f t="shared" si="1"/>
        <v>0</v>
      </c>
    </row>
    <row r="85" spans="1:9" x14ac:dyDescent="0.25">
      <c r="A85" s="3" t="s">
        <v>78</v>
      </c>
      <c r="D85" s="4">
        <f>10*1.13</f>
        <v>11.299999999999999</v>
      </c>
      <c r="H85" s="2"/>
      <c r="I85" s="1">
        <f t="shared" si="1"/>
        <v>0</v>
      </c>
    </row>
    <row r="87" spans="1:9" ht="13" x14ac:dyDescent="0.3">
      <c r="A87" s="8" t="s">
        <v>42</v>
      </c>
    </row>
    <row r="88" spans="1:9" x14ac:dyDescent="0.25">
      <c r="A88" s="3" t="s">
        <v>39</v>
      </c>
      <c r="D88" s="4">
        <f>10*1.13</f>
        <v>11.299999999999999</v>
      </c>
      <c r="F88" s="3" t="s">
        <v>81</v>
      </c>
      <c r="H88" s="2"/>
      <c r="I88" s="1">
        <f>H88*D88</f>
        <v>0</v>
      </c>
    </row>
    <row r="89" spans="1:9" x14ac:dyDescent="0.25">
      <c r="A89" s="3" t="s">
        <v>79</v>
      </c>
      <c r="D89" s="4">
        <f>10*1.13</f>
        <v>11.299999999999999</v>
      </c>
      <c r="H89" s="2"/>
      <c r="I89" s="1">
        <f>H89*D89</f>
        <v>0</v>
      </c>
    </row>
    <row r="90" spans="1:9" x14ac:dyDescent="0.25">
      <c r="A90" s="3" t="s">
        <v>1</v>
      </c>
      <c r="D90" s="4">
        <f>10*1.13</f>
        <v>11.299999999999999</v>
      </c>
      <c r="H90" s="2"/>
      <c r="I90" s="1">
        <f t="shared" ref="I90:I91" si="3">H90*D90</f>
        <v>0</v>
      </c>
    </row>
    <row r="91" spans="1:9" x14ac:dyDescent="0.25">
      <c r="A91" s="3" t="s">
        <v>46</v>
      </c>
      <c r="D91" s="4">
        <f>15*1.13</f>
        <v>16.95</v>
      </c>
      <c r="F91" s="3" t="s">
        <v>47</v>
      </c>
      <c r="H91" s="2"/>
      <c r="I91" s="1">
        <f t="shared" si="3"/>
        <v>0</v>
      </c>
    </row>
    <row r="92" spans="1:9" ht="13" thickBot="1" x14ac:dyDescent="0.3"/>
    <row r="93" spans="1:9" ht="14.5" customHeight="1" thickBot="1" x14ac:dyDescent="0.35">
      <c r="F93" s="34" t="s">
        <v>56</v>
      </c>
      <c r="G93" s="35"/>
      <c r="H93" s="36"/>
      <c r="I93" s="9">
        <f>SUM(I66:I91)</f>
        <v>0</v>
      </c>
    </row>
    <row r="94" spans="1:9" ht="13" thickBot="1" x14ac:dyDescent="0.3"/>
    <row r="95" spans="1:9" ht="13.5" thickBot="1" x14ac:dyDescent="0.35">
      <c r="A95" s="13" t="s">
        <v>2</v>
      </c>
      <c r="B95" s="14"/>
      <c r="C95" s="14"/>
      <c r="D95" s="14" t="s">
        <v>7</v>
      </c>
      <c r="E95" s="14"/>
      <c r="F95" s="14"/>
      <c r="G95" s="14"/>
      <c r="H95" s="14" t="s">
        <v>45</v>
      </c>
      <c r="I95" s="15" t="s">
        <v>8</v>
      </c>
    </row>
    <row r="96" spans="1:9" ht="13" x14ac:dyDescent="0.3">
      <c r="A96" s="21"/>
      <c r="B96" s="16"/>
      <c r="C96" s="16"/>
      <c r="D96" s="16"/>
      <c r="E96" s="16"/>
      <c r="F96" s="16"/>
      <c r="G96" s="16"/>
      <c r="H96" s="16"/>
      <c r="I96" s="16"/>
    </row>
    <row r="97" spans="1:9" ht="13" x14ac:dyDescent="0.3">
      <c r="A97" s="8" t="s">
        <v>49</v>
      </c>
    </row>
    <row r="98" spans="1:9" x14ac:dyDescent="0.25">
      <c r="A98" s="3" t="s">
        <v>26</v>
      </c>
      <c r="D98" s="4">
        <f>36*1.13</f>
        <v>40.679999999999993</v>
      </c>
      <c r="F98" s="3" t="s">
        <v>48</v>
      </c>
      <c r="H98" s="2"/>
      <c r="I98" s="1">
        <f>H98*D98</f>
        <v>0</v>
      </c>
    </row>
    <row r="99" spans="1:9" x14ac:dyDescent="0.25">
      <c r="A99" s="3" t="s">
        <v>27</v>
      </c>
      <c r="D99" s="4">
        <f>36*1.13</f>
        <v>40.679999999999993</v>
      </c>
      <c r="F99" s="3" t="s">
        <v>48</v>
      </c>
      <c r="H99" s="2"/>
      <c r="I99" s="1">
        <f t="shared" ref="I99:I118" si="4">H99*D99</f>
        <v>0</v>
      </c>
    </row>
    <row r="100" spans="1:9" x14ac:dyDescent="0.25">
      <c r="A100" s="3" t="s">
        <v>17</v>
      </c>
      <c r="D100" s="4">
        <f>32*1.13</f>
        <v>36.159999999999997</v>
      </c>
      <c r="H100" s="2"/>
      <c r="I100" s="1">
        <f t="shared" si="4"/>
        <v>0</v>
      </c>
    </row>
    <row r="101" spans="1:9" x14ac:dyDescent="0.25">
      <c r="A101" s="3" t="s">
        <v>10</v>
      </c>
      <c r="D101" s="4">
        <f>22*1.13</f>
        <v>24.86</v>
      </c>
      <c r="F101" s="3" t="s">
        <v>48</v>
      </c>
      <c r="H101" s="2"/>
      <c r="I101" s="1">
        <f t="shared" si="4"/>
        <v>0</v>
      </c>
    </row>
    <row r="102" spans="1:9" ht="15" customHeight="1" x14ac:dyDescent="0.25">
      <c r="A102" s="3" t="s">
        <v>74</v>
      </c>
      <c r="B102" s="22"/>
      <c r="D102" s="4">
        <f>25*1.13</f>
        <v>28.249999999999996</v>
      </c>
      <c r="H102" s="2"/>
      <c r="I102" s="1">
        <f t="shared" si="4"/>
        <v>0</v>
      </c>
    </row>
    <row r="103" spans="1:9" ht="15" customHeight="1" x14ac:dyDescent="0.25">
      <c r="B103" s="22"/>
      <c r="D103" s="4"/>
      <c r="H103" s="33"/>
      <c r="I103" s="1"/>
    </row>
    <row r="104" spans="1:9" ht="15" customHeight="1" x14ac:dyDescent="0.25">
      <c r="B104" s="22"/>
      <c r="D104" s="4"/>
      <c r="H104" s="33"/>
      <c r="I104" s="1"/>
    </row>
    <row r="105" spans="1:9" x14ac:dyDescent="0.25">
      <c r="D105" s="4"/>
      <c r="H105" s="16"/>
      <c r="I105" s="1"/>
    </row>
    <row r="106" spans="1:9" x14ac:dyDescent="0.25">
      <c r="D106" s="4"/>
      <c r="H106" s="16"/>
      <c r="I106" s="1"/>
    </row>
    <row r="107" spans="1:9" x14ac:dyDescent="0.25">
      <c r="D107" s="4"/>
      <c r="H107" s="16"/>
      <c r="I107" s="1"/>
    </row>
    <row r="108" spans="1:9" x14ac:dyDescent="0.25">
      <c r="D108" s="4"/>
      <c r="H108" s="16"/>
      <c r="I108" s="1"/>
    </row>
    <row r="109" spans="1:9" x14ac:dyDescent="0.25">
      <c r="D109" s="4"/>
      <c r="H109" s="16"/>
      <c r="I109" s="1"/>
    </row>
    <row r="110" spans="1:9" ht="13" x14ac:dyDescent="0.3">
      <c r="A110" s="8" t="s">
        <v>84</v>
      </c>
      <c r="D110" s="4"/>
      <c r="H110" s="16"/>
      <c r="I110" s="1"/>
    </row>
    <row r="111" spans="1:9" x14ac:dyDescent="0.25">
      <c r="A111" s="3" t="s">
        <v>22</v>
      </c>
      <c r="D111" s="4">
        <f t="shared" ref="D111" si="5">22*1.13</f>
        <v>24.86</v>
      </c>
      <c r="F111" s="3" t="s">
        <v>48</v>
      </c>
      <c r="H111" s="2"/>
      <c r="I111" s="1">
        <f t="shared" si="4"/>
        <v>0</v>
      </c>
    </row>
    <row r="112" spans="1:9" x14ac:dyDescent="0.25">
      <c r="A112" s="3" t="s">
        <v>86</v>
      </c>
      <c r="D112" s="4">
        <f>28*1.13</f>
        <v>31.639999999999997</v>
      </c>
      <c r="H112" s="2"/>
      <c r="I112" s="1">
        <f t="shared" si="4"/>
        <v>0</v>
      </c>
    </row>
    <row r="113" spans="1:9" x14ac:dyDescent="0.25">
      <c r="A113" s="3" t="s">
        <v>23</v>
      </c>
      <c r="D113" s="4">
        <f>25*1.13</f>
        <v>28.249999999999996</v>
      </c>
      <c r="H113" s="10"/>
      <c r="I113" s="1">
        <f t="shared" si="4"/>
        <v>0</v>
      </c>
    </row>
    <row r="114" spans="1:9" x14ac:dyDescent="0.25">
      <c r="A114" s="3" t="s">
        <v>25</v>
      </c>
      <c r="D114" s="4">
        <f>36*1.13</f>
        <v>40.679999999999993</v>
      </c>
      <c r="H114" s="2"/>
      <c r="I114" s="1">
        <f t="shared" si="4"/>
        <v>0</v>
      </c>
    </row>
    <row r="115" spans="1:9" x14ac:dyDescent="0.25">
      <c r="A115" s="3" t="s">
        <v>18</v>
      </c>
      <c r="D115" s="4">
        <f>25*1.13</f>
        <v>28.249999999999996</v>
      </c>
      <c r="H115" s="11"/>
      <c r="I115" s="1">
        <f t="shared" si="4"/>
        <v>0</v>
      </c>
    </row>
    <row r="116" spans="1:9" x14ac:dyDescent="0.25">
      <c r="A116" s="3" t="s">
        <v>24</v>
      </c>
      <c r="D116" s="4">
        <f>36*1.13</f>
        <v>40.679999999999993</v>
      </c>
      <c r="H116" s="2"/>
      <c r="I116" s="1">
        <f t="shared" si="4"/>
        <v>0</v>
      </c>
    </row>
    <row r="117" spans="1:9" x14ac:dyDescent="0.25">
      <c r="A117" s="3" t="s">
        <v>73</v>
      </c>
      <c r="D117" s="4">
        <f>60*1.13</f>
        <v>67.8</v>
      </c>
      <c r="H117" s="2"/>
      <c r="I117" s="1">
        <f t="shared" si="4"/>
        <v>0</v>
      </c>
    </row>
    <row r="118" spans="1:9" x14ac:dyDescent="0.25">
      <c r="A118" s="3" t="s">
        <v>5</v>
      </c>
      <c r="D118" s="4">
        <f>28*1.13</f>
        <v>31.639999999999997</v>
      </c>
      <c r="H118" s="2"/>
      <c r="I118" s="1">
        <f t="shared" si="4"/>
        <v>0</v>
      </c>
    </row>
    <row r="120" spans="1:9" ht="13" x14ac:dyDescent="0.3">
      <c r="A120" s="8" t="s">
        <v>55</v>
      </c>
    </row>
    <row r="121" spans="1:9" x14ac:dyDescent="0.25">
      <c r="A121" s="3" t="s">
        <v>83</v>
      </c>
      <c r="D121" s="4">
        <f>32*1.13</f>
        <v>36.159999999999997</v>
      </c>
      <c r="H121" s="2"/>
      <c r="I121" s="1">
        <f>H121*D121</f>
        <v>0</v>
      </c>
    </row>
    <row r="122" spans="1:9" x14ac:dyDescent="0.25">
      <c r="A122" s="3" t="s">
        <v>4</v>
      </c>
      <c r="D122" s="4">
        <f>25*1.13</f>
        <v>28.249999999999996</v>
      </c>
      <c r="H122" s="2"/>
      <c r="I122" s="1">
        <f>H122*D122</f>
        <v>0</v>
      </c>
    </row>
    <row r="123" spans="1:9" x14ac:dyDescent="0.25">
      <c r="A123" s="3" t="s">
        <v>12</v>
      </c>
      <c r="D123" s="4">
        <f>34*1.13</f>
        <v>38.419999999999995</v>
      </c>
      <c r="H123" s="2"/>
      <c r="I123" s="1">
        <f t="shared" ref="I123:I124" si="6">H123*D123</f>
        <v>0</v>
      </c>
    </row>
    <row r="124" spans="1:9" x14ac:dyDescent="0.25">
      <c r="A124" s="3" t="s">
        <v>3</v>
      </c>
      <c r="D124" s="4">
        <f>24*1.13</f>
        <v>27.119999999999997</v>
      </c>
      <c r="H124" s="2"/>
      <c r="I124" s="1">
        <f t="shared" si="6"/>
        <v>0</v>
      </c>
    </row>
    <row r="125" spans="1:9" ht="13" thickBot="1" x14ac:dyDescent="0.3"/>
    <row r="126" spans="1:9" ht="15" customHeight="1" thickBot="1" x14ac:dyDescent="0.35">
      <c r="F126" s="34" t="s">
        <v>57</v>
      </c>
      <c r="G126" s="35"/>
      <c r="H126" s="36"/>
      <c r="I126" s="17">
        <f>SUM(I98:I124)</f>
        <v>0</v>
      </c>
    </row>
    <row r="127" spans="1:9" ht="13" thickBot="1" x14ac:dyDescent="0.3">
      <c r="F127" s="23"/>
      <c r="G127" s="24"/>
      <c r="H127" s="24"/>
      <c r="I127" s="15"/>
    </row>
    <row r="128" spans="1:9" ht="13.5" thickBot="1" x14ac:dyDescent="0.35">
      <c r="A128" s="13" t="s">
        <v>33</v>
      </c>
      <c r="B128" s="14"/>
      <c r="C128" s="14"/>
      <c r="D128" s="14" t="s">
        <v>7</v>
      </c>
      <c r="E128" s="14"/>
      <c r="F128" s="14"/>
      <c r="G128" s="14"/>
      <c r="H128" s="14" t="s">
        <v>45</v>
      </c>
      <c r="I128" s="15" t="s">
        <v>8</v>
      </c>
    </row>
    <row r="129" spans="1:9" x14ac:dyDescent="0.25">
      <c r="A129" s="16"/>
      <c r="B129" s="16"/>
      <c r="C129" s="16"/>
      <c r="D129" s="16"/>
      <c r="E129" s="16"/>
      <c r="F129" s="16"/>
      <c r="G129" s="16"/>
      <c r="H129" s="16"/>
      <c r="I129" s="16"/>
    </row>
    <row r="130" spans="1:9" x14ac:dyDescent="0.25">
      <c r="A130" s="3" t="s">
        <v>34</v>
      </c>
      <c r="D130" s="4">
        <f>35*1.13</f>
        <v>39.549999999999997</v>
      </c>
      <c r="H130" s="2"/>
      <c r="I130" s="1">
        <f>H130*D130</f>
        <v>0</v>
      </c>
    </row>
    <row r="131" spans="1:9" x14ac:dyDescent="0.25">
      <c r="A131" s="3" t="s">
        <v>35</v>
      </c>
      <c r="D131" s="4">
        <f>35*1.13</f>
        <v>39.549999999999997</v>
      </c>
      <c r="F131" s="3" t="s">
        <v>48</v>
      </c>
      <c r="H131" s="2"/>
      <c r="I131" s="1">
        <f t="shared" ref="I131:I134" si="7">H131*D131</f>
        <v>0</v>
      </c>
    </row>
    <row r="132" spans="1:9" x14ac:dyDescent="0.25">
      <c r="A132" s="3" t="s">
        <v>63</v>
      </c>
      <c r="D132" s="4">
        <f>35*1.13</f>
        <v>39.549999999999997</v>
      </c>
      <c r="H132" s="2"/>
      <c r="I132" s="1">
        <f t="shared" si="7"/>
        <v>0</v>
      </c>
    </row>
    <row r="133" spans="1:9" x14ac:dyDescent="0.25">
      <c r="A133" s="3" t="s">
        <v>64</v>
      </c>
      <c r="D133" s="4">
        <f>45*1.13</f>
        <v>50.849999999999994</v>
      </c>
      <c r="H133" s="2"/>
      <c r="I133" s="1">
        <f t="shared" si="7"/>
        <v>0</v>
      </c>
    </row>
    <row r="134" spans="1:9" x14ac:dyDescent="0.25">
      <c r="A134" s="3" t="s">
        <v>87</v>
      </c>
      <c r="D134" s="4">
        <v>22</v>
      </c>
      <c r="H134" s="2"/>
      <c r="I134" s="1">
        <f t="shared" si="7"/>
        <v>0</v>
      </c>
    </row>
    <row r="135" spans="1:9" ht="13" thickBot="1" x14ac:dyDescent="0.3"/>
    <row r="136" spans="1:9" ht="13.5" thickBot="1" x14ac:dyDescent="0.35">
      <c r="F136" s="34" t="s">
        <v>58</v>
      </c>
      <c r="G136" s="35"/>
      <c r="H136" s="36"/>
      <c r="I136" s="17">
        <f>SUM(I130:I134)</f>
        <v>0</v>
      </c>
    </row>
    <row r="137" spans="1:9" ht="13" thickBot="1" x14ac:dyDescent="0.3"/>
    <row r="138" spans="1:9" ht="13.5" thickBot="1" x14ac:dyDescent="0.35">
      <c r="A138" s="25" t="s">
        <v>44</v>
      </c>
      <c r="B138" s="14"/>
      <c r="C138" s="14"/>
      <c r="D138" s="14" t="s">
        <v>7</v>
      </c>
      <c r="E138" s="14"/>
      <c r="F138" s="14"/>
      <c r="G138" s="14"/>
      <c r="H138" s="14" t="s">
        <v>45</v>
      </c>
      <c r="I138" s="15" t="s">
        <v>8</v>
      </c>
    </row>
    <row r="140" spans="1:9" x14ac:dyDescent="0.25">
      <c r="A140" s="3" t="s">
        <v>37</v>
      </c>
      <c r="D140" s="4">
        <f>78*1.13</f>
        <v>88.139999999999986</v>
      </c>
      <c r="H140" s="2"/>
      <c r="I140" s="1">
        <f>H140*D140</f>
        <v>0</v>
      </c>
    </row>
    <row r="141" spans="1:9" x14ac:dyDescent="0.25">
      <c r="A141" s="3" t="s">
        <v>28</v>
      </c>
      <c r="D141" s="4">
        <f>58*1.13</f>
        <v>65.539999999999992</v>
      </c>
      <c r="H141" s="2"/>
      <c r="I141" s="1">
        <f t="shared" ref="I141:I148" si="8">H141*D141</f>
        <v>0</v>
      </c>
    </row>
    <row r="142" spans="1:9" x14ac:dyDescent="0.25">
      <c r="A142" s="3" t="s">
        <v>29</v>
      </c>
      <c r="D142" s="4">
        <f>58*1.13</f>
        <v>65.539999999999992</v>
      </c>
      <c r="H142" s="2"/>
      <c r="I142" s="1">
        <f t="shared" si="8"/>
        <v>0</v>
      </c>
    </row>
    <row r="143" spans="1:9" x14ac:dyDescent="0.25">
      <c r="A143" s="3" t="s">
        <v>38</v>
      </c>
      <c r="D143" s="4">
        <f>160*1.13</f>
        <v>180.79999999999998</v>
      </c>
      <c r="H143" s="2"/>
      <c r="I143" s="1">
        <f t="shared" si="8"/>
        <v>0</v>
      </c>
    </row>
    <row r="144" spans="1:9" x14ac:dyDescent="0.25">
      <c r="A144" s="3" t="s">
        <v>31</v>
      </c>
      <c r="D144" s="4">
        <f>50*1.13</f>
        <v>56.499999999999993</v>
      </c>
      <c r="H144" s="2"/>
      <c r="I144" s="1">
        <f t="shared" si="8"/>
        <v>0</v>
      </c>
    </row>
    <row r="145" spans="1:9" x14ac:dyDescent="0.25">
      <c r="A145" s="3" t="s">
        <v>32</v>
      </c>
      <c r="D145" s="4">
        <f>65*1.13</f>
        <v>73.449999999999989</v>
      </c>
      <c r="H145" s="2"/>
      <c r="I145" s="1">
        <f t="shared" si="8"/>
        <v>0</v>
      </c>
    </row>
    <row r="146" spans="1:9" x14ac:dyDescent="0.25">
      <c r="A146" s="3" t="s">
        <v>30</v>
      </c>
      <c r="D146" s="4">
        <f>45*1.13</f>
        <v>50.849999999999994</v>
      </c>
      <c r="H146" s="2"/>
      <c r="I146" s="1">
        <f t="shared" si="8"/>
        <v>0</v>
      </c>
    </row>
    <row r="147" spans="1:9" x14ac:dyDescent="0.25">
      <c r="A147" s="3" t="s">
        <v>36</v>
      </c>
      <c r="D147" s="4">
        <f>190*1.13</f>
        <v>214.7</v>
      </c>
      <c r="H147" s="2"/>
      <c r="I147" s="1">
        <f t="shared" si="8"/>
        <v>0</v>
      </c>
    </row>
    <row r="148" spans="1:9" x14ac:dyDescent="0.25">
      <c r="A148" s="3" t="s">
        <v>85</v>
      </c>
      <c r="D148" s="4">
        <f>75*1.13</f>
        <v>84.749999999999986</v>
      </c>
      <c r="F148" s="3" t="s">
        <v>89</v>
      </c>
      <c r="H148" s="2"/>
      <c r="I148" s="1">
        <f t="shared" si="8"/>
        <v>0</v>
      </c>
    </row>
    <row r="149" spans="1:9" ht="7" customHeight="1" thickBot="1" x14ac:dyDescent="0.3">
      <c r="H149" s="16"/>
      <c r="I149" s="1"/>
    </row>
    <row r="150" spans="1:9" ht="13.5" thickBot="1" x14ac:dyDescent="0.35">
      <c r="F150" s="34" t="s">
        <v>59</v>
      </c>
      <c r="G150" s="35"/>
      <c r="H150" s="36"/>
      <c r="I150" s="17">
        <f>SUM(I140:I148)</f>
        <v>0</v>
      </c>
    </row>
    <row r="151" spans="1:9" ht="17" customHeight="1" thickBot="1" x14ac:dyDescent="0.35">
      <c r="A151" s="32" t="s">
        <v>61</v>
      </c>
      <c r="B151" s="14"/>
      <c r="C151" s="14"/>
      <c r="D151" s="14"/>
      <c r="E151" s="14"/>
      <c r="F151" s="28"/>
      <c r="G151" s="39" t="s">
        <v>62</v>
      </c>
      <c r="H151" s="39"/>
      <c r="I151" s="9">
        <f>SUM(I150+I136+I126+I93)</f>
        <v>0</v>
      </c>
    </row>
    <row r="152" spans="1:9" ht="15" customHeight="1" x14ac:dyDescent="0.3">
      <c r="A152" s="16"/>
      <c r="B152" s="16"/>
      <c r="C152" s="16"/>
      <c r="D152" s="16"/>
      <c r="E152" s="16"/>
      <c r="F152" s="26"/>
      <c r="G152" s="38"/>
      <c r="H152" s="38"/>
      <c r="I152" s="18"/>
    </row>
    <row r="153" spans="1:9" ht="13" x14ac:dyDescent="0.3">
      <c r="A153" s="16"/>
      <c r="B153" s="16"/>
      <c r="C153" s="16"/>
      <c r="D153" s="16"/>
      <c r="E153" s="16"/>
      <c r="F153" s="26"/>
      <c r="G153" s="26"/>
      <c r="H153" s="26"/>
      <c r="I153" s="18"/>
    </row>
    <row r="154" spans="1:9" x14ac:dyDescent="0.25">
      <c r="A154" s="16"/>
      <c r="B154" s="16"/>
      <c r="C154" s="16"/>
      <c r="D154" s="16"/>
      <c r="E154" s="16"/>
      <c r="F154" s="16"/>
      <c r="G154" s="16"/>
      <c r="H154" s="16"/>
      <c r="I154" s="16"/>
    </row>
    <row r="155" spans="1:9" x14ac:dyDescent="0.25">
      <c r="A155" s="16"/>
      <c r="B155" s="16"/>
      <c r="C155" s="16"/>
      <c r="D155" s="16"/>
      <c r="E155" s="16"/>
      <c r="F155" s="16"/>
      <c r="G155" s="16"/>
      <c r="H155" s="16"/>
      <c r="I155" s="16"/>
    </row>
    <row r="156" spans="1:9" x14ac:dyDescent="0.25">
      <c r="A156" s="27"/>
      <c r="B156" s="27"/>
      <c r="C156" s="27"/>
      <c r="D156" s="27"/>
      <c r="E156" s="27"/>
      <c r="F156" s="27"/>
      <c r="G156" s="27"/>
      <c r="H156" s="27"/>
      <c r="I156" s="27"/>
    </row>
  </sheetData>
  <mergeCells count="27">
    <mergeCell ref="A29:I31"/>
    <mergeCell ref="A59:I59"/>
    <mergeCell ref="A33:I33"/>
    <mergeCell ref="A35:I36"/>
    <mergeCell ref="A25:I27"/>
    <mergeCell ref="A45:B45"/>
    <mergeCell ref="A43:I43"/>
    <mergeCell ref="A46:C46"/>
    <mergeCell ref="A48:C48"/>
    <mergeCell ref="A49:I51"/>
    <mergeCell ref="A39:B39"/>
    <mergeCell ref="E39:F39"/>
    <mergeCell ref="E40:I40"/>
    <mergeCell ref="A40:D40"/>
    <mergeCell ref="A42:B42"/>
    <mergeCell ref="A7:I8"/>
    <mergeCell ref="A17:I18"/>
    <mergeCell ref="A10:I15"/>
    <mergeCell ref="A5:I5"/>
    <mergeCell ref="A20:I23"/>
    <mergeCell ref="F150:H150"/>
    <mergeCell ref="A60:I61"/>
    <mergeCell ref="G152:H152"/>
    <mergeCell ref="F136:H136"/>
    <mergeCell ref="F126:H126"/>
    <mergeCell ref="F93:H93"/>
    <mergeCell ref="G151:H151"/>
  </mergeCells>
  <pageMargins left="0.7" right="0.7" top="0.75" bottom="0.75" header="0.3" footer="0.3"/>
  <pageSetup orientation="portrait" r:id="rId1"/>
  <ignoredErrors>
    <ignoredError sqref="D71 D114:D11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CMacG</dc:creator>
  <cp:lastModifiedBy>CMacG</cp:lastModifiedBy>
  <dcterms:created xsi:type="dcterms:W3CDTF">2020-05-09T21:59:47Z</dcterms:created>
  <dcterms:modified xsi:type="dcterms:W3CDTF">2020-07-02T14:26:13Z</dcterms:modified>
</cp:coreProperties>
</file>